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1134" documentId="13_ncr:1_{9E42EB58-52CA-49B2-8B63-FA55DC642125}" xr6:coauthVersionLast="47" xr6:coauthVersionMax="47" xr10:uidLastSave="{D8993D35-FF18-4AFF-9BFF-B630D4CCF756}"/>
  <bookViews>
    <workbookView xWindow="-16605" yWindow="900" windowWidth="22635" windowHeight="11580" xr2:uid="{00000000-000D-0000-FFFF-FFFF00000000}"/>
  </bookViews>
  <sheets>
    <sheet name="Effective clean flow rate Fig1c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8" l="1"/>
  <c r="I5" i="8"/>
  <c r="K12" i="8"/>
  <c r="K11" i="8"/>
  <c r="K10" i="8"/>
  <c r="K9" i="8"/>
  <c r="K8" i="8"/>
  <c r="K7" i="8"/>
  <c r="K6" i="8"/>
  <c r="J10" i="8"/>
  <c r="J9" i="8"/>
  <c r="J8" i="8"/>
  <c r="J7" i="8"/>
  <c r="I7" i="8"/>
  <c r="I6" i="8"/>
  <c r="K5" i="8"/>
  <c r="J5" i="8"/>
  <c r="D5" i="8"/>
  <c r="G5" i="8" s="1"/>
  <c r="C5" i="8"/>
  <c r="F5" i="8" s="1"/>
  <c r="B5" i="8"/>
  <c r="E5" i="8" s="1"/>
  <c r="A6" i="8" l="1"/>
  <c r="D6" i="8" l="1"/>
  <c r="G6" i="8" s="1"/>
  <c r="C6" i="8"/>
  <c r="F6" i="8" s="1"/>
  <c r="B6" i="8"/>
  <c r="E6" i="8" s="1"/>
  <c r="A7" i="8"/>
  <c r="D7" i="8" l="1"/>
  <c r="G7" i="8" s="1"/>
  <c r="C7" i="8"/>
  <c r="F7" i="8" s="1"/>
  <c r="B7" i="8"/>
  <c r="E7" i="8" s="1"/>
  <c r="A8" i="8"/>
  <c r="D8" i="8" l="1"/>
  <c r="G8" i="8" s="1"/>
  <c r="C8" i="8"/>
  <c r="F8" i="8" s="1"/>
  <c r="B8" i="8"/>
  <c r="E8" i="8" s="1"/>
  <c r="A9" i="8"/>
  <c r="D9" i="8" l="1"/>
  <c r="G9" i="8" s="1"/>
  <c r="C9" i="8"/>
  <c r="F9" i="8" s="1"/>
  <c r="B9" i="8"/>
  <c r="E9" i="8" s="1"/>
  <c r="A10" i="8"/>
  <c r="D10" i="8" l="1"/>
  <c r="G10" i="8" s="1"/>
  <c r="C10" i="8"/>
  <c r="F10" i="8" s="1"/>
  <c r="B10" i="8"/>
  <c r="E10" i="8" s="1"/>
  <c r="A11" i="8"/>
  <c r="A12" i="8" l="1"/>
  <c r="D11" i="8"/>
  <c r="G11" i="8" s="1"/>
  <c r="C11" i="8"/>
  <c r="F11" i="8" s="1"/>
  <c r="B11" i="8"/>
  <c r="E11" i="8" s="1"/>
  <c r="B12" i="8" l="1"/>
  <c r="E12" i="8" s="1"/>
  <c r="C12" i="8"/>
  <c r="F12" i="8" s="1"/>
  <c r="D12" i="8"/>
  <c r="G12" i="8" s="1"/>
  <c r="A13" i="8"/>
  <c r="D13" i="8" l="1"/>
  <c r="G13" i="8" s="1"/>
  <c r="C13" i="8"/>
  <c r="F13" i="8" s="1"/>
  <c r="B13" i="8"/>
  <c r="E13" i="8" s="1"/>
  <c r="A14" i="8"/>
  <c r="D14" i="8" l="1"/>
  <c r="G14" i="8" s="1"/>
  <c r="C14" i="8"/>
  <c r="F14" i="8" s="1"/>
  <c r="B14" i="8"/>
  <c r="E14" i="8" s="1"/>
  <c r="A15" i="8"/>
  <c r="D15" i="8" l="1"/>
  <c r="G15" i="8" s="1"/>
  <c r="C15" i="8"/>
  <c r="F15" i="8" s="1"/>
  <c r="B15" i="8"/>
  <c r="E15" i="8" s="1"/>
  <c r="A16" i="8"/>
  <c r="A17" i="8" l="1"/>
  <c r="A18" i="8" s="1"/>
  <c r="D16" i="8"/>
  <c r="G16" i="8" s="1"/>
  <c r="C16" i="8"/>
  <c r="F16" i="8" s="1"/>
  <c r="B16" i="8"/>
  <c r="E16" i="8" s="1"/>
  <c r="B17" i="8" l="1"/>
  <c r="E17" i="8" s="1"/>
  <c r="C17" i="8"/>
  <c r="F17" i="8" s="1"/>
  <c r="D17" i="8"/>
  <c r="G17" i="8" s="1"/>
  <c r="D18" i="8"/>
  <c r="G18" i="8" s="1"/>
  <c r="C18" i="8"/>
  <c r="F18" i="8" s="1"/>
  <c r="B18" i="8"/>
  <c r="E18" i="8" s="1"/>
  <c r="A19" i="8"/>
  <c r="D19" i="8" l="1"/>
  <c r="G19" i="8" s="1"/>
  <c r="C19" i="8"/>
  <c r="F19" i="8" s="1"/>
  <c r="B19" i="8"/>
  <c r="E19" i="8" s="1"/>
  <c r="A20" i="8"/>
  <c r="D20" i="8" l="1"/>
  <c r="G20" i="8" s="1"/>
  <c r="C20" i="8"/>
  <c r="F20" i="8" s="1"/>
  <c r="B20" i="8"/>
  <c r="E20" i="8" s="1"/>
  <c r="A21" i="8"/>
  <c r="D21" i="8" l="1"/>
  <c r="G21" i="8" s="1"/>
  <c r="C21" i="8"/>
  <c r="F21" i="8" s="1"/>
  <c r="B21" i="8"/>
  <c r="E21" i="8" s="1"/>
  <c r="A22" i="8"/>
  <c r="D22" i="8" l="1"/>
  <c r="G22" i="8" s="1"/>
  <c r="C22" i="8"/>
  <c r="F22" i="8" s="1"/>
  <c r="B22" i="8"/>
  <c r="E22" i="8" s="1"/>
  <c r="A23" i="8"/>
  <c r="D23" i="8" l="1"/>
  <c r="G23" i="8" s="1"/>
  <c r="C23" i="8"/>
  <c r="F23" i="8" s="1"/>
  <c r="B23" i="8"/>
  <c r="E23" i="8" s="1"/>
  <c r="A24" i="8"/>
  <c r="D24" i="8" l="1"/>
  <c r="G24" i="8" s="1"/>
  <c r="C24" i="8"/>
  <c r="F24" i="8" s="1"/>
  <c r="B24" i="8"/>
  <c r="E24" i="8" s="1"/>
</calcChain>
</file>

<file path=xl/sharedStrings.xml><?xml version="1.0" encoding="utf-8"?>
<sst xmlns="http://schemas.openxmlformats.org/spreadsheetml/2006/main" count="12" uniqueCount="9">
  <si>
    <r>
      <t>Volume per person (m</t>
    </r>
    <r>
      <rPr>
        <vertAlign val="superscript"/>
        <sz val="11"/>
        <color theme="1"/>
        <rFont val="Calibri (Body)"/>
      </rPr>
      <t>3</t>
    </r>
    <r>
      <rPr>
        <sz val="11"/>
        <color theme="1"/>
        <rFont val="Calibri"/>
        <family val="2"/>
        <scheme val="minor"/>
      </rPr>
      <t>)</t>
    </r>
  </si>
  <si>
    <r>
      <t xml:space="preserve">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0.5 L/s.p</t>
    </r>
  </si>
  <si>
    <r>
      <t xml:space="preserve">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10 L/s.p</t>
    </r>
  </si>
  <si>
    <r>
      <t xml:space="preserve"> q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100 L/s.p</t>
    </r>
  </si>
  <si>
    <r>
      <t>ACH at a ventilation rate of 0.5, 10 and 100 L/s.p (h</t>
    </r>
    <r>
      <rPr>
        <vertAlign val="superscript"/>
        <sz val="11"/>
        <color theme="1"/>
        <rFont val="Calibri (Body)"/>
      </rPr>
      <t>-1</t>
    </r>
    <r>
      <rPr>
        <sz val="11"/>
        <color theme="1"/>
        <rFont val="Calibri"/>
        <family val="2"/>
        <scheme val="minor"/>
      </rPr>
      <t>)</t>
    </r>
  </si>
  <si>
    <t>Exposure time (hour)</t>
  </si>
  <si>
    <t>Table 1. Effective clean flow rate for various crowding levels, at ventilation rates of 0.5, 10 and 100 L/s person, and a co-exposure of 4 hours.</t>
  </si>
  <si>
    <t>Effective clean flow rate (L/s.p)</t>
  </si>
  <si>
    <t>clean air equivalent asymptote in Figure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</si>
</sst>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0" xfId="0" applyFill="1" applyBorder="1"/>
    <xf numFmtId="0" fontId="0" fillId="0" borderId="9" xfId="0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EC9E2"/>
      <color rgb="FFFF1F5B"/>
      <color rgb="FF00CD6C"/>
      <color rgb="FFAF58BA"/>
      <color rgb="FF009ADE"/>
      <color rgb="FF4472C4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39389799921275"/>
          <c:y val="4.5457704223285329E-2"/>
          <c:w val="0.77624453893948719"/>
          <c:h val="0.75870100079242275"/>
        </c:manualLayout>
      </c:layout>
      <c:scatterChart>
        <c:scatterStyle val="lineMarker"/>
        <c:varyColors val="0"/>
        <c:ser>
          <c:idx val="2"/>
          <c:order val="0"/>
          <c:tx>
            <c:strRef>
              <c:f>'Effective clean flow rate Fig1c'!$E$4</c:f>
              <c:strCache>
                <c:ptCount val="1"/>
                <c:pt idx="0">
                  <c:v> qc = 0.5 L/s.p</c:v>
                </c:pt>
              </c:strCache>
            </c:strRef>
          </c:tx>
          <c:spPr>
            <a:ln w="41275" cap="rnd">
              <a:solidFill>
                <a:srgbClr val="00B0F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Fig1c'!$I$5:$I$24</c:f>
              <c:numCache>
                <c:formatCode>General</c:formatCode>
                <c:ptCount val="2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64-4B43-A73D-6B2BC3102B35}"/>
            </c:ext>
          </c:extLst>
        </c:ser>
        <c:ser>
          <c:idx val="5"/>
          <c:order val="1"/>
          <c:tx>
            <c:strRef>
              <c:f>'Effective clean flow rate Fig1c'!$F$4</c:f>
              <c:strCache>
                <c:ptCount val="1"/>
                <c:pt idx="0">
                  <c:v> qc = 10 L/s.p</c:v>
                </c:pt>
              </c:strCache>
            </c:strRef>
          </c:tx>
          <c:spPr>
            <a:ln w="41275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Fig1c'!$J$5:$J$24</c:f>
              <c:numCache>
                <c:formatCode>General</c:formatCode>
                <c:ptCount val="2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64-4B43-A73D-6B2BC3102B35}"/>
            </c:ext>
          </c:extLst>
        </c:ser>
        <c:ser>
          <c:idx val="9"/>
          <c:order val="2"/>
          <c:tx>
            <c:strRef>
              <c:f>'Effective clean flow rate Fig1c'!$G$4</c:f>
              <c:strCache>
                <c:ptCount val="1"/>
                <c:pt idx="0">
                  <c:v> qc = 100 L/s.p</c:v>
                </c:pt>
              </c:strCache>
            </c:strRef>
          </c:tx>
          <c:spPr>
            <a:ln w="412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Fig1c'!$K$5:$K$24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64-4B43-A73D-6B2BC3102B35}"/>
            </c:ext>
          </c:extLst>
        </c:ser>
        <c:ser>
          <c:idx val="0"/>
          <c:order val="3"/>
          <c:tx>
            <c:strRef>
              <c:f>'Effective clean flow rate Fig1c'!$E$4</c:f>
              <c:strCache>
                <c:ptCount val="1"/>
                <c:pt idx="0">
                  <c:v> qc = 0.5 L/s.p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Fig1c'!$E$5:$E$24</c:f>
              <c:numCache>
                <c:formatCode>0.00</c:formatCode>
                <c:ptCount val="20"/>
                <c:pt idx="0">
                  <c:v>0.68510780937315974</c:v>
                </c:pt>
                <c:pt idx="1">
                  <c:v>0.93235371031879077</c:v>
                </c:pt>
                <c:pt idx="2">
                  <c:v>1.4678556266160292</c:v>
                </c:pt>
                <c:pt idx="3">
                  <c:v>2.5676679906608144</c:v>
                </c:pt>
                <c:pt idx="4">
                  <c:v>4.7839323639197193</c:v>
                </c:pt>
                <c:pt idx="5">
                  <c:v>9.2253235708756183</c:v>
                </c:pt>
                <c:pt idx="6">
                  <c:v>18.11266772463739</c:v>
                </c:pt>
                <c:pt idx="7">
                  <c:v>35.889668670637285</c:v>
                </c:pt>
                <c:pt idx="8">
                  <c:v>71.444834702766357</c:v>
                </c:pt>
                <c:pt idx="9">
                  <c:v>142.55575077672205</c:v>
                </c:pt>
                <c:pt idx="10">
                  <c:v>284.77787541192828</c:v>
                </c:pt>
                <c:pt idx="11">
                  <c:v>569.2222710276335</c:v>
                </c:pt>
                <c:pt idx="12">
                  <c:v>1138.1111353919771</c:v>
                </c:pt>
                <c:pt idx="13">
                  <c:v>2275.8889007068419</c:v>
                </c:pt>
                <c:pt idx="14">
                  <c:v>4551.444454455017</c:v>
                </c:pt>
                <c:pt idx="15">
                  <c:v>9102.5555315914025</c:v>
                </c:pt>
                <c:pt idx="16">
                  <c:v>18204.777687427257</c:v>
                </c:pt>
                <c:pt idx="17">
                  <c:v>36409.217252454953</c:v>
                </c:pt>
                <c:pt idx="18">
                  <c:v>72818.100138077993</c:v>
                </c:pt>
                <c:pt idx="19">
                  <c:v>145635.72016322528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E64-4B43-A73D-6B2BC3102B35}"/>
            </c:ext>
          </c:extLst>
        </c:ser>
        <c:ser>
          <c:idx val="3"/>
          <c:order val="4"/>
          <c:tx>
            <c:strRef>
              <c:f>'Effective clean flow rate Fig1c'!$F$4</c:f>
              <c:strCache>
                <c:ptCount val="1"/>
                <c:pt idx="0">
                  <c:v> qc = 10 L/s.p</c:v>
                </c:pt>
              </c:strCache>
            </c:strRef>
          </c:tx>
          <c:spPr>
            <a:ln w="38100" cap="rnd">
              <a:solidFill>
                <a:srgbClr val="00CD6C"/>
              </a:solidFill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Fig1c'!$F$5:$F$24</c:f>
              <c:numCache>
                <c:formatCode>0.00</c:formatCode>
                <c:ptCount val="20"/>
                <c:pt idx="0">
                  <c:v>10.140845070422534</c:v>
                </c:pt>
                <c:pt idx="1">
                  <c:v>10.285714285714285</c:v>
                </c:pt>
                <c:pt idx="2">
                  <c:v>10.588235284631846</c:v>
                </c:pt>
                <c:pt idx="3">
                  <c:v>11.249826457640108</c:v>
                </c:pt>
                <c:pt idx="4">
                  <c:v>12.816463414940262</c:v>
                </c:pt>
                <c:pt idx="5">
                  <c:v>16.600275101436015</c:v>
                </c:pt>
                <c:pt idx="6">
                  <c:v>25.019322291485022</c:v>
                </c:pt>
                <c:pt idx="7">
                  <c:v>42.522527103891477</c:v>
                </c:pt>
                <c:pt idx="8">
                  <c:v>77.931034009648258</c:v>
                </c:pt>
                <c:pt idx="9">
                  <c:v>148.96627317096772</c:v>
                </c:pt>
                <c:pt idx="10">
                  <c:v>291.14998945071005</c:v>
                </c:pt>
                <c:pt idx="11">
                  <c:v>575.57504089620875</c:v>
                </c:pt>
                <c:pt idx="12">
                  <c:v>1144.4541986086008</c:v>
                </c:pt>
                <c:pt idx="13">
                  <c:v>2282.2271021726301</c:v>
                </c:pt>
                <c:pt idx="14">
                  <c:v>4557.780218472175</c:v>
                </c:pt>
                <c:pt idx="15">
                  <c:v>9108.890109478607</c:v>
                </c:pt>
                <c:pt idx="16">
                  <c:v>18211.111720175919</c:v>
                </c:pt>
                <c:pt idx="17">
                  <c:v>36415.555865227718</c:v>
                </c:pt>
                <c:pt idx="18">
                  <c:v>72824.444626090903</c:v>
                </c:pt>
                <c:pt idx="19">
                  <c:v>145642.22252741197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E64-4B43-A73D-6B2BC3102B35}"/>
            </c:ext>
          </c:extLst>
        </c:ser>
        <c:ser>
          <c:idx val="6"/>
          <c:order val="5"/>
          <c:tx>
            <c:strRef>
              <c:f>'Effective clean flow rate Fig1c'!$G$4</c:f>
              <c:strCache>
                <c:ptCount val="1"/>
                <c:pt idx="0">
                  <c:v> qc = 100 L/s.p</c:v>
                </c:pt>
              </c:strCache>
            </c:strRef>
          </c:tx>
          <c:spPr>
            <a:ln w="381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'Effective clean flow rate Fig1c'!$A$5:$A$24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  <c:pt idx="11">
                  <c:v>4096</c:v>
                </c:pt>
                <c:pt idx="12">
                  <c:v>8192</c:v>
                </c:pt>
                <c:pt idx="13">
                  <c:v>16384</c:v>
                </c:pt>
                <c:pt idx="14">
                  <c:v>32768</c:v>
                </c:pt>
                <c:pt idx="15">
                  <c:v>65536</c:v>
                </c:pt>
                <c:pt idx="16">
                  <c:v>131072</c:v>
                </c:pt>
                <c:pt idx="17">
                  <c:v>262144</c:v>
                </c:pt>
                <c:pt idx="18">
                  <c:v>524288</c:v>
                </c:pt>
                <c:pt idx="19">
                  <c:v>1048576</c:v>
                </c:pt>
              </c:numCache>
            </c:numRef>
          </c:xVal>
          <c:yVal>
            <c:numRef>
              <c:f>'Effective clean flow rate Fig1c'!$G$5:$G$24</c:f>
              <c:numCache>
                <c:formatCode>0.00</c:formatCode>
                <c:ptCount val="20"/>
                <c:pt idx="0">
                  <c:v>100.13908205841447</c:v>
                </c:pt>
                <c:pt idx="1">
                  <c:v>100.27855153203342</c:v>
                </c:pt>
                <c:pt idx="2">
                  <c:v>100.55865921787709</c:v>
                </c:pt>
                <c:pt idx="3">
                  <c:v>101.12359550561797</c:v>
                </c:pt>
                <c:pt idx="4">
                  <c:v>102.27272727272728</c:v>
                </c:pt>
                <c:pt idx="5">
                  <c:v>104.65116278987414</c:v>
                </c:pt>
                <c:pt idx="6">
                  <c:v>109.75595828015429</c:v>
                </c:pt>
                <c:pt idx="7">
                  <c:v>121.52685529160419</c:v>
                </c:pt>
                <c:pt idx="8">
                  <c:v>150.19588203324182</c:v>
                </c:pt>
                <c:pt idx="9">
                  <c:v>215.91083135688103</c:v>
                </c:pt>
                <c:pt idx="10">
                  <c:v>354.82530151337903</c:v>
                </c:pt>
                <c:pt idx="11">
                  <c:v>637.46167486870888</c:v>
                </c:pt>
                <c:pt idx="12">
                  <c:v>1205.4094022191364</c:v>
                </c:pt>
                <c:pt idx="13">
                  <c:v>2342.7076219326786</c:v>
                </c:pt>
                <c:pt idx="14">
                  <c:v>4618.021200555122</c:v>
                </c:pt>
                <c:pt idx="15">
                  <c:v>9169.0107800610676</c:v>
                </c:pt>
                <c:pt idx="16">
                  <c:v>18271.172101536817</c:v>
                </c:pt>
                <c:pt idx="17">
                  <c:v>36475.586061863731</c:v>
                </c:pt>
                <c:pt idx="18">
                  <c:v>72884.459699787025</c:v>
                </c:pt>
                <c:pt idx="19">
                  <c:v>145702.22985902813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E64-4B43-A73D-6B2BC3102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46816"/>
        <c:axId val="1598348064"/>
      </c:scatterChart>
      <c:valAx>
        <c:axId val="1598346816"/>
        <c:scaling>
          <c:logBase val="10"/>
          <c:orientation val="minMax"/>
          <c:max val="1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4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34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3400" baseline="0">
                    <a:solidFill>
                      <a:sysClr val="windowText" lastClr="000000"/>
                    </a:solidFill>
                  </a:rPr>
                  <a:t>/</a:t>
                </a:r>
                <a:r>
                  <a:rPr lang="en-US" sz="3400">
                    <a:solidFill>
                      <a:sysClr val="windowText" lastClr="000000"/>
                    </a:solidFill>
                  </a:rPr>
                  <a:t>person)</a:t>
                </a:r>
              </a:p>
            </c:rich>
          </c:tx>
          <c:layout>
            <c:manualLayout>
              <c:xMode val="edge"/>
              <c:yMode val="edge"/>
              <c:x val="0.33215015735305992"/>
              <c:y val="0.900206401649245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8064"/>
        <c:crossesAt val="-5"/>
        <c:crossBetween val="midCat"/>
      </c:valAx>
      <c:valAx>
        <c:axId val="1598348064"/>
        <c:scaling>
          <c:logBase val="10"/>
          <c:orientation val="minMax"/>
          <c:max val="1000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400" b="0" i="0" baseline="0">
                    <a:solidFill>
                      <a:sysClr val="windowText" lastClr="000000"/>
                    </a:solidFill>
                    <a:effectLst/>
                  </a:rPr>
                  <a:t>E</a:t>
                </a:r>
                <a:r>
                  <a:rPr lang="en-US" altLang="zh-CN" sz="3400" b="0" i="0" baseline="0">
                    <a:solidFill>
                      <a:sysClr val="windowText" lastClr="000000"/>
                    </a:solidFill>
                    <a:effectLst/>
                  </a:rPr>
                  <a:t>ffective clean flow rate </a:t>
                </a:r>
                <a:r>
                  <a:rPr lang="en-US" sz="3400" b="0" i="0" baseline="0">
                    <a:solidFill>
                      <a:sysClr val="windowText" lastClr="000000"/>
                    </a:solidFill>
                    <a:effectLst/>
                  </a:rPr>
                  <a:t>(L/s.p)</a:t>
                </a:r>
                <a:endParaRPr lang="en-US" sz="34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5.4975813261334454E-3"/>
              <c:y val="4.807646838058485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68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43685058821930295"/>
          <c:y val="0.47564469640950241"/>
          <c:w val="0.27165803544267542"/>
          <c:h val="0.206829790492843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695308</xdr:colOff>
      <xdr:row>24</xdr:row>
      <xdr:rowOff>49080</xdr:rowOff>
    </xdr:from>
    <xdr:to>
      <xdr:col>22</xdr:col>
      <xdr:colOff>94225</xdr:colOff>
      <xdr:row>62</xdr:row>
      <xdr:rowOff>166605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557284</xdr:colOff>
      <xdr:row>41</xdr:row>
      <xdr:rowOff>17282</xdr:rowOff>
    </xdr:from>
    <xdr:to>
      <xdr:col>20</xdr:col>
      <xdr:colOff>244307</xdr:colOff>
      <xdr:row>44</xdr:row>
      <xdr:rowOff>38310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EB26BD-427F-93EA-85A1-EBDBC0B40735}"/>
            </a:ext>
          </a:extLst>
        </xdr:cNvPr>
        <xdr:cNvSpPr txBox="1"/>
      </xdr:nvSpPr>
      <xdr:spPr>
        <a:xfrm>
          <a:off x="15368659" y="7923032"/>
          <a:ext cx="2068273" cy="592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000"/>
            <a:t>Spacious</a:t>
          </a:r>
        </a:p>
      </xdr:txBody>
    </xdr:sp>
    <xdr:clientData/>
  </xdr:twoCellAnchor>
  <xdr:twoCellAnchor>
    <xdr:from>
      <xdr:col>12</xdr:col>
      <xdr:colOff>587444</xdr:colOff>
      <xdr:row>42</xdr:row>
      <xdr:rowOff>89726</xdr:rowOff>
    </xdr:from>
    <xdr:to>
      <xdr:col>13</xdr:col>
      <xdr:colOff>564696</xdr:colOff>
      <xdr:row>45</xdr:row>
      <xdr:rowOff>4104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DD09601-BAFE-2478-3DAB-8198A9C3EA76}"/>
            </a:ext>
          </a:extLst>
        </xdr:cNvPr>
        <xdr:cNvSpPr txBox="1"/>
      </xdr:nvSpPr>
      <xdr:spPr>
        <a:xfrm>
          <a:off x="13017569" y="8185976"/>
          <a:ext cx="572565" cy="485878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/>
            <a:t>q</a:t>
          </a:r>
          <a:r>
            <a:rPr lang="en-US" sz="2800" baseline="-25000"/>
            <a:t>c</a:t>
          </a:r>
          <a:r>
            <a:rPr lang="en-US" sz="2800" baseline="0"/>
            <a:t> </a:t>
          </a:r>
          <a:endParaRPr lang="en-US" sz="2800" baseline="-25000"/>
        </a:p>
      </xdr:txBody>
    </xdr:sp>
    <xdr:clientData/>
  </xdr:twoCellAnchor>
  <xdr:twoCellAnchor>
    <xdr:from>
      <xdr:col>12</xdr:col>
      <xdr:colOff>587444</xdr:colOff>
      <xdr:row>45</xdr:row>
      <xdr:rowOff>26297</xdr:rowOff>
    </xdr:from>
    <xdr:to>
      <xdr:col>13</xdr:col>
      <xdr:colOff>564696</xdr:colOff>
      <xdr:row>47</xdr:row>
      <xdr:rowOff>153852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6D9CF01-F3C9-41A4-A149-A5F9715F1D0A}"/>
            </a:ext>
          </a:extLst>
        </xdr:cNvPr>
        <xdr:cNvSpPr txBox="1"/>
      </xdr:nvSpPr>
      <xdr:spPr>
        <a:xfrm>
          <a:off x="13017569" y="8694047"/>
          <a:ext cx="572565" cy="508555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/>
            <a:t>q</a:t>
          </a:r>
          <a:r>
            <a:rPr lang="en-US" sz="2800" baseline="-25000"/>
            <a:t>c</a:t>
          </a:r>
          <a:r>
            <a:rPr lang="en-US" sz="2800" baseline="0"/>
            <a:t> </a:t>
          </a:r>
          <a:endParaRPr lang="en-US" sz="2800" baseline="-25000"/>
        </a:p>
      </xdr:txBody>
    </xdr:sp>
    <xdr:clientData/>
  </xdr:twoCellAnchor>
  <xdr:twoCellAnchor>
    <xdr:from>
      <xdr:col>12</xdr:col>
      <xdr:colOff>587444</xdr:colOff>
      <xdr:row>47</xdr:row>
      <xdr:rowOff>149037</xdr:rowOff>
    </xdr:from>
    <xdr:to>
      <xdr:col>13</xdr:col>
      <xdr:colOff>564696</xdr:colOff>
      <xdr:row>50</xdr:row>
      <xdr:rowOff>48695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BCB2C85-75CE-47FB-9CC6-0F3F01187A42}"/>
            </a:ext>
          </a:extLst>
        </xdr:cNvPr>
        <xdr:cNvSpPr txBox="1"/>
      </xdr:nvSpPr>
      <xdr:spPr>
        <a:xfrm>
          <a:off x="13017569" y="9197787"/>
          <a:ext cx="572565" cy="471158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/>
            <a:t>q</a:t>
          </a:r>
          <a:r>
            <a:rPr lang="en-US" sz="2800" baseline="-25000"/>
            <a:t>c</a:t>
          </a:r>
          <a:r>
            <a:rPr lang="en-US" sz="2800" baseline="0"/>
            <a:t> </a:t>
          </a:r>
          <a:endParaRPr lang="en-US" sz="2800" baseline="-250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0.77402</cdr:x>
      <cdr:y>0.18702</cdr:y>
    </cdr:from>
    <cdr:to>
      <cdr:x>0.89095</cdr:x>
      <cdr:y>0.31166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AAFFE54-14E4-110A-1B31-FFF572907DEE}"/>
            </a:ext>
          </a:extLst>
        </cdr:cNvPr>
        <cdr:cNvSpPr txBox="1"/>
      </cdr:nvSpPr>
      <cdr:spPr>
        <a:xfrm xmlns:a="http://schemas.openxmlformats.org/drawingml/2006/main">
          <a:off x="8392759" y="1368388"/>
          <a:ext cx="1267888" cy="911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2800" b="1"/>
            <a:t>4 hours</a:t>
          </a:r>
        </a:p>
      </cdr:txBody>
    </cdr:sp>
  </cdr:relSizeAnchor>
  <cdr:relSizeAnchor xmlns:cdr="http://schemas.openxmlformats.org/drawingml/2006/chartDrawing">
    <cdr:from>
      <cdr:x>0.23015</cdr:x>
      <cdr:y>0.43086</cdr:y>
    </cdr:from>
    <cdr:to>
      <cdr:x>0.44292</cdr:x>
      <cdr:y>0.50873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B7CCF88C-8782-552A-49F0-EDF0E97392C9}"/>
            </a:ext>
          </a:extLst>
        </cdr:cNvPr>
        <cdr:cNvSpPr txBox="1"/>
      </cdr:nvSpPr>
      <cdr:spPr>
        <a:xfrm xmlns:a="http://schemas.openxmlformats.org/drawingml/2006/main">
          <a:off x="2373909" y="3163614"/>
          <a:ext cx="2194560" cy="571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4000" kern="1200">
              <a:solidFill>
                <a:schemeClr val="accent2"/>
              </a:solidFill>
            </a:rPr>
            <a:t>Crowded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tabSelected="1" zoomScale="85" zoomScaleNormal="85" workbookViewId="0">
      <selection activeCell="B3" sqref="B3:D3"/>
    </sheetView>
  </sheetViews>
  <sheetFormatPr defaultColWidth="8.85546875" defaultRowHeight="15"/>
  <cols>
    <col min="1" max="1" width="19.140625" customWidth="1"/>
    <col min="2" max="4" width="19.7109375" customWidth="1"/>
    <col min="5" max="6" width="13.42578125" customWidth="1"/>
    <col min="7" max="8" width="14" bestFit="1" customWidth="1"/>
    <col min="9" max="11" width="18.7109375" customWidth="1"/>
  </cols>
  <sheetData>
    <row r="1" spans="1:11">
      <c r="A1" s="27" t="s">
        <v>6</v>
      </c>
      <c r="B1" s="27"/>
      <c r="C1" s="27"/>
      <c r="D1" s="27"/>
      <c r="E1" s="27"/>
      <c r="F1" s="27"/>
      <c r="G1" s="27"/>
    </row>
    <row r="2" spans="1:11">
      <c r="A2" s="3" t="s">
        <v>5</v>
      </c>
      <c r="B2" s="23">
        <v>4</v>
      </c>
      <c r="C2" s="24"/>
      <c r="D2" s="24"/>
      <c r="E2" s="24"/>
      <c r="F2" s="24"/>
      <c r="G2" s="24"/>
      <c r="I2" s="4"/>
      <c r="J2" s="4"/>
      <c r="K2" s="4"/>
    </row>
    <row r="3" spans="1:11" ht="18" customHeight="1" thickBot="1">
      <c r="A3" s="25" t="s">
        <v>0</v>
      </c>
      <c r="B3" s="21" t="s">
        <v>4</v>
      </c>
      <c r="C3" s="22"/>
      <c r="D3" s="22"/>
      <c r="E3" s="28" t="s">
        <v>7</v>
      </c>
      <c r="F3" s="28"/>
      <c r="G3" s="28"/>
      <c r="I3" s="20" t="s">
        <v>8</v>
      </c>
      <c r="J3" s="20"/>
      <c r="K3" s="20"/>
    </row>
    <row r="4" spans="1:11" ht="18" customHeight="1" thickTop="1" thickBot="1">
      <c r="A4" s="26"/>
      <c r="B4" s="5">
        <v>0.5</v>
      </c>
      <c r="C4" s="5">
        <v>10</v>
      </c>
      <c r="D4" s="5">
        <v>100</v>
      </c>
      <c r="E4" s="2" t="s">
        <v>1</v>
      </c>
      <c r="F4" s="2" t="s">
        <v>2</v>
      </c>
      <c r="G4" s="2" t="s">
        <v>3</v>
      </c>
      <c r="I4" s="2" t="s">
        <v>1</v>
      </c>
      <c r="J4" s="2" t="s">
        <v>2</v>
      </c>
      <c r="K4" s="2" t="s">
        <v>3</v>
      </c>
    </row>
    <row r="5" spans="1:11">
      <c r="A5" s="6">
        <v>2</v>
      </c>
      <c r="B5" s="7">
        <f>$B$4*3.6/A5</f>
        <v>0.9</v>
      </c>
      <c r="C5" s="7">
        <f>$C$4*3.6/A5</f>
        <v>18</v>
      </c>
      <c r="D5" s="8">
        <f>$D$4*3.6/A5</f>
        <v>180</v>
      </c>
      <c r="E5" s="7">
        <f t="shared" ref="E5:G6" si="0">1/(((EXP(-$B$2*B5)-1)/$B$2/B5+1)/B$4)</f>
        <v>0.68510780937315974</v>
      </c>
      <c r="F5" s="7">
        <f t="shared" si="0"/>
        <v>10.140845070422534</v>
      </c>
      <c r="G5" s="7">
        <f t="shared" si="0"/>
        <v>100.13908205841447</v>
      </c>
      <c r="I5" s="14">
        <f>B$4</f>
        <v>0.5</v>
      </c>
      <c r="J5" s="15">
        <f>C$4</f>
        <v>10</v>
      </c>
      <c r="K5" s="6">
        <f>D$4</f>
        <v>100</v>
      </c>
    </row>
    <row r="6" spans="1:11">
      <c r="A6" s="9">
        <f>A5*2</f>
        <v>4</v>
      </c>
      <c r="B6" s="7">
        <f>$B$4*3.6/A6</f>
        <v>0.45</v>
      </c>
      <c r="C6" s="7">
        <f>$C$4*3.6/A6</f>
        <v>9</v>
      </c>
      <c r="D6" s="10">
        <f>$D$4*3.6/A6</f>
        <v>90</v>
      </c>
      <c r="E6" s="7">
        <f t="shared" si="0"/>
        <v>0.93235371031879077</v>
      </c>
      <c r="F6" s="7">
        <f t="shared" si="0"/>
        <v>10.285714285714285</v>
      </c>
      <c r="G6" s="7">
        <f t="shared" si="0"/>
        <v>100.27855153203342</v>
      </c>
      <c r="I6" s="16">
        <f t="shared" ref="I6:I7" si="1">B$4</f>
        <v>0.5</v>
      </c>
      <c r="J6" s="15">
        <f>C$4</f>
        <v>10</v>
      </c>
      <c r="K6" s="9">
        <f t="shared" ref="K6:K12" si="2">D$4</f>
        <v>100</v>
      </c>
    </row>
    <row r="7" spans="1:11" ht="15.75" thickBot="1">
      <c r="A7" s="9">
        <f t="shared" ref="A7:A24" si="3">A6*2</f>
        <v>8</v>
      </c>
      <c r="B7" s="7">
        <f t="shared" ref="B7:B24" si="4">$B$4*3.6/A7</f>
        <v>0.22500000000000001</v>
      </c>
      <c r="C7" s="7">
        <f t="shared" ref="C7:C24" si="5">$C$4*3.6/A7</f>
        <v>4.5</v>
      </c>
      <c r="D7" s="10">
        <f t="shared" ref="D7:D24" si="6">$D$4*3.6/A7</f>
        <v>45</v>
      </c>
      <c r="E7" s="7">
        <f t="shared" ref="E7:E24" si="7">1/(((EXP(-$B$2*B7)-1)/$B$2/B7+1)/B$4)</f>
        <v>1.4678556266160292</v>
      </c>
      <c r="F7" s="7">
        <f t="shared" ref="F7:F24" si="8">1/(((EXP(-$B$2*C7)-1)/$B$2/C7+1)/C$4)</f>
        <v>10.588235284631846</v>
      </c>
      <c r="G7" s="7">
        <f t="shared" ref="G7:G24" si="9">1/(((EXP(-$B$2*D7)-1)/$B$2/D7+1)/D$4)</f>
        <v>100.55865921787709</v>
      </c>
      <c r="I7" s="17">
        <f t="shared" si="1"/>
        <v>0.5</v>
      </c>
      <c r="J7" s="15">
        <f>C$4</f>
        <v>10</v>
      </c>
      <c r="K7" s="9">
        <f t="shared" si="2"/>
        <v>100</v>
      </c>
    </row>
    <row r="8" spans="1:11">
      <c r="A8" s="9">
        <f t="shared" si="3"/>
        <v>16</v>
      </c>
      <c r="B8" s="7">
        <f t="shared" si="4"/>
        <v>0.1125</v>
      </c>
      <c r="C8" s="7">
        <f t="shared" si="5"/>
        <v>2.25</v>
      </c>
      <c r="D8" s="10">
        <f t="shared" si="6"/>
        <v>22.5</v>
      </c>
      <c r="E8" s="7">
        <f t="shared" si="7"/>
        <v>2.5676679906608144</v>
      </c>
      <c r="F8" s="7">
        <f t="shared" si="8"/>
        <v>11.249826457640108</v>
      </c>
      <c r="G8" s="7">
        <f t="shared" si="9"/>
        <v>101.12359550561797</v>
      </c>
      <c r="I8" s="15"/>
      <c r="J8" s="16">
        <f>C$4</f>
        <v>10</v>
      </c>
      <c r="K8" s="9">
        <f t="shared" si="2"/>
        <v>100</v>
      </c>
    </row>
    <row r="9" spans="1:11">
      <c r="A9" s="9">
        <f t="shared" si="3"/>
        <v>32</v>
      </c>
      <c r="B9" s="7">
        <f t="shared" si="4"/>
        <v>5.6250000000000001E-2</v>
      </c>
      <c r="C9" s="7">
        <f t="shared" si="5"/>
        <v>1.125</v>
      </c>
      <c r="D9" s="10">
        <f t="shared" si="6"/>
        <v>11.25</v>
      </c>
      <c r="E9" s="7">
        <f t="shared" si="7"/>
        <v>4.7839323639197193</v>
      </c>
      <c r="F9" s="7">
        <f t="shared" si="8"/>
        <v>12.816463414940262</v>
      </c>
      <c r="G9" s="7">
        <f t="shared" si="9"/>
        <v>102.27272727272728</v>
      </c>
      <c r="I9" s="15"/>
      <c r="J9" s="16">
        <f>C$4</f>
        <v>10</v>
      </c>
      <c r="K9" s="9">
        <f t="shared" si="2"/>
        <v>100</v>
      </c>
    </row>
    <row r="10" spans="1:11" ht="15.75" thickBot="1">
      <c r="A10" s="9">
        <f t="shared" si="3"/>
        <v>64</v>
      </c>
      <c r="B10" s="7">
        <f t="shared" si="4"/>
        <v>2.8125000000000001E-2</v>
      </c>
      <c r="C10" s="7">
        <f t="shared" si="5"/>
        <v>0.5625</v>
      </c>
      <c r="D10" s="10">
        <f t="shared" si="6"/>
        <v>5.625</v>
      </c>
      <c r="E10" s="7">
        <f t="shared" si="7"/>
        <v>9.2253235708756183</v>
      </c>
      <c r="F10" s="7">
        <f t="shared" si="8"/>
        <v>16.600275101436015</v>
      </c>
      <c r="G10" s="7">
        <f t="shared" si="9"/>
        <v>104.65116278987414</v>
      </c>
      <c r="I10" s="15"/>
      <c r="J10" s="17">
        <f>C$4</f>
        <v>10</v>
      </c>
      <c r="K10" s="9">
        <f t="shared" si="2"/>
        <v>100</v>
      </c>
    </row>
    <row r="11" spans="1:11">
      <c r="A11" s="9">
        <f t="shared" si="3"/>
        <v>128</v>
      </c>
      <c r="B11" s="7">
        <f t="shared" si="4"/>
        <v>1.40625E-2</v>
      </c>
      <c r="C11" s="7">
        <f t="shared" si="5"/>
        <v>0.28125</v>
      </c>
      <c r="D11" s="10">
        <f t="shared" si="6"/>
        <v>2.8125</v>
      </c>
      <c r="E11" s="7">
        <f t="shared" si="7"/>
        <v>18.11266772463739</v>
      </c>
      <c r="F11" s="7">
        <f t="shared" si="8"/>
        <v>25.019322291485022</v>
      </c>
      <c r="G11" s="7">
        <f t="shared" si="9"/>
        <v>109.75595828015429</v>
      </c>
      <c r="I11" s="15"/>
      <c r="J11" s="15"/>
      <c r="K11" s="18">
        <f t="shared" si="2"/>
        <v>100</v>
      </c>
    </row>
    <row r="12" spans="1:11" ht="15.75" thickBot="1">
      <c r="A12" s="9">
        <f t="shared" si="3"/>
        <v>256</v>
      </c>
      <c r="B12" s="7">
        <f t="shared" si="4"/>
        <v>7.0312500000000002E-3</v>
      </c>
      <c r="C12" s="7">
        <f t="shared" si="5"/>
        <v>0.140625</v>
      </c>
      <c r="D12" s="10">
        <f t="shared" si="6"/>
        <v>1.40625</v>
      </c>
      <c r="E12" s="7">
        <f t="shared" si="7"/>
        <v>35.889668670637285</v>
      </c>
      <c r="F12" s="7">
        <f t="shared" si="8"/>
        <v>42.522527103891477</v>
      </c>
      <c r="G12" s="7">
        <f t="shared" si="9"/>
        <v>121.52685529160419</v>
      </c>
      <c r="I12" s="15"/>
      <c r="J12" s="15"/>
      <c r="K12" s="19">
        <f t="shared" si="2"/>
        <v>100</v>
      </c>
    </row>
    <row r="13" spans="1:11">
      <c r="A13" s="9">
        <f t="shared" si="3"/>
        <v>512</v>
      </c>
      <c r="B13" s="7">
        <f t="shared" si="4"/>
        <v>3.5156250000000001E-3</v>
      </c>
      <c r="C13" s="7">
        <f t="shared" si="5"/>
        <v>7.03125E-2</v>
      </c>
      <c r="D13" s="10">
        <f t="shared" si="6"/>
        <v>0.703125</v>
      </c>
      <c r="E13" s="7">
        <f t="shared" si="7"/>
        <v>71.444834702766357</v>
      </c>
      <c r="F13" s="7">
        <f t="shared" si="8"/>
        <v>77.931034009648258</v>
      </c>
      <c r="G13" s="7">
        <f t="shared" si="9"/>
        <v>150.19588203324182</v>
      </c>
    </row>
    <row r="14" spans="1:11">
      <c r="A14" s="9">
        <f t="shared" si="3"/>
        <v>1024</v>
      </c>
      <c r="B14" s="7">
        <f t="shared" si="4"/>
        <v>1.7578125E-3</v>
      </c>
      <c r="C14" s="7">
        <f t="shared" si="5"/>
        <v>3.515625E-2</v>
      </c>
      <c r="D14" s="10">
        <f t="shared" si="6"/>
        <v>0.3515625</v>
      </c>
      <c r="E14" s="7">
        <f t="shared" si="7"/>
        <v>142.55575077672205</v>
      </c>
      <c r="F14" s="7">
        <f t="shared" si="8"/>
        <v>148.96627317096772</v>
      </c>
      <c r="G14" s="7">
        <f t="shared" si="9"/>
        <v>215.91083135688103</v>
      </c>
    </row>
    <row r="15" spans="1:11">
      <c r="A15" s="9">
        <f t="shared" si="3"/>
        <v>2048</v>
      </c>
      <c r="B15" s="7">
        <f t="shared" si="4"/>
        <v>8.7890625000000002E-4</v>
      </c>
      <c r="C15" s="7">
        <f t="shared" si="5"/>
        <v>1.7578125E-2</v>
      </c>
      <c r="D15" s="10">
        <f t="shared" si="6"/>
        <v>0.17578125</v>
      </c>
      <c r="E15" s="7">
        <f t="shared" si="7"/>
        <v>284.77787541192828</v>
      </c>
      <c r="F15" s="7">
        <f t="shared" si="8"/>
        <v>291.14998945071005</v>
      </c>
      <c r="G15" s="7">
        <f t="shared" si="9"/>
        <v>354.82530151337903</v>
      </c>
    </row>
    <row r="16" spans="1:11">
      <c r="A16" s="9">
        <f t="shared" si="3"/>
        <v>4096</v>
      </c>
      <c r="B16" s="7">
        <f t="shared" si="4"/>
        <v>4.3945312500000001E-4</v>
      </c>
      <c r="C16" s="7">
        <f t="shared" si="5"/>
        <v>8.7890625E-3</v>
      </c>
      <c r="D16" s="10">
        <f t="shared" si="6"/>
        <v>8.7890625E-2</v>
      </c>
      <c r="E16" s="7">
        <f t="shared" si="7"/>
        <v>569.2222710276335</v>
      </c>
      <c r="F16" s="7">
        <f t="shared" si="8"/>
        <v>575.57504089620875</v>
      </c>
      <c r="G16" s="7">
        <f t="shared" si="9"/>
        <v>637.46167486870888</v>
      </c>
    </row>
    <row r="17" spans="1:7">
      <c r="A17" s="9">
        <f t="shared" si="3"/>
        <v>8192</v>
      </c>
      <c r="B17" s="7">
        <f t="shared" si="4"/>
        <v>2.1972656250000001E-4</v>
      </c>
      <c r="C17" s="7">
        <f t="shared" si="5"/>
        <v>4.39453125E-3</v>
      </c>
      <c r="D17" s="10">
        <f t="shared" si="6"/>
        <v>4.39453125E-2</v>
      </c>
      <c r="E17" s="7">
        <f t="shared" si="7"/>
        <v>1138.1111353919771</v>
      </c>
      <c r="F17" s="7">
        <f t="shared" si="8"/>
        <v>1144.4541986086008</v>
      </c>
      <c r="G17" s="7">
        <f t="shared" si="9"/>
        <v>1205.4094022191364</v>
      </c>
    </row>
    <row r="18" spans="1:7">
      <c r="A18" s="9">
        <f t="shared" si="3"/>
        <v>16384</v>
      </c>
      <c r="B18" s="7">
        <f t="shared" si="4"/>
        <v>1.0986328125E-4</v>
      </c>
      <c r="C18" s="7">
        <f t="shared" si="5"/>
        <v>2.197265625E-3</v>
      </c>
      <c r="D18" s="10">
        <f t="shared" si="6"/>
        <v>2.197265625E-2</v>
      </c>
      <c r="E18" s="7">
        <f t="shared" si="7"/>
        <v>2275.8889007068419</v>
      </c>
      <c r="F18" s="7">
        <f t="shared" si="8"/>
        <v>2282.2271021726301</v>
      </c>
      <c r="G18" s="7">
        <f t="shared" si="9"/>
        <v>2342.7076219326786</v>
      </c>
    </row>
    <row r="19" spans="1:7">
      <c r="A19" s="9">
        <f t="shared" si="3"/>
        <v>32768</v>
      </c>
      <c r="B19" s="7">
        <f t="shared" si="4"/>
        <v>5.4931640625000001E-5</v>
      </c>
      <c r="C19" s="7">
        <f t="shared" si="5"/>
        <v>1.0986328125E-3</v>
      </c>
      <c r="D19" s="10">
        <f t="shared" si="6"/>
        <v>1.0986328125E-2</v>
      </c>
      <c r="E19" s="7">
        <f t="shared" si="7"/>
        <v>4551.444454455017</v>
      </c>
      <c r="F19" s="7">
        <f t="shared" si="8"/>
        <v>4557.780218472175</v>
      </c>
      <c r="G19" s="7">
        <f t="shared" si="9"/>
        <v>4618.021200555122</v>
      </c>
    </row>
    <row r="20" spans="1:7">
      <c r="A20" s="9">
        <f t="shared" si="3"/>
        <v>65536</v>
      </c>
      <c r="B20" s="7">
        <f t="shared" si="4"/>
        <v>2.7465820312500001E-5</v>
      </c>
      <c r="C20" s="7">
        <f t="shared" si="5"/>
        <v>5.4931640625E-4</v>
      </c>
      <c r="D20" s="10">
        <f t="shared" si="6"/>
        <v>5.4931640625E-3</v>
      </c>
      <c r="E20" s="7">
        <f t="shared" si="7"/>
        <v>9102.5555315914025</v>
      </c>
      <c r="F20" s="7">
        <f t="shared" si="8"/>
        <v>9108.890109478607</v>
      </c>
      <c r="G20" s="7">
        <f t="shared" si="9"/>
        <v>9169.0107800610676</v>
      </c>
    </row>
    <row r="21" spans="1:7">
      <c r="A21" s="9">
        <f t="shared" si="3"/>
        <v>131072</v>
      </c>
      <c r="B21" s="7">
        <f t="shared" si="4"/>
        <v>1.373291015625E-5</v>
      </c>
      <c r="C21" s="7">
        <f t="shared" si="5"/>
        <v>2.74658203125E-4</v>
      </c>
      <c r="D21" s="10">
        <f t="shared" si="6"/>
        <v>2.74658203125E-3</v>
      </c>
      <c r="E21" s="7">
        <f t="shared" si="7"/>
        <v>18204.777687427257</v>
      </c>
      <c r="F21" s="7">
        <f t="shared" si="8"/>
        <v>18211.111720175919</v>
      </c>
      <c r="G21" s="7">
        <f t="shared" si="9"/>
        <v>18271.172101536817</v>
      </c>
    </row>
    <row r="22" spans="1:7">
      <c r="A22" s="9">
        <f t="shared" si="3"/>
        <v>262144</v>
      </c>
      <c r="B22" s="7">
        <f t="shared" si="4"/>
        <v>6.8664550781250002E-6</v>
      </c>
      <c r="C22" s="7">
        <f t="shared" si="5"/>
        <v>1.373291015625E-4</v>
      </c>
      <c r="D22" s="10">
        <f t="shared" si="6"/>
        <v>1.373291015625E-3</v>
      </c>
      <c r="E22" s="7">
        <f t="shared" si="7"/>
        <v>36409.217252454953</v>
      </c>
      <c r="F22" s="7">
        <f t="shared" si="8"/>
        <v>36415.555865227718</v>
      </c>
      <c r="G22" s="7">
        <f t="shared" si="9"/>
        <v>36475.586061863731</v>
      </c>
    </row>
    <row r="23" spans="1:7">
      <c r="A23" s="9">
        <f t="shared" si="3"/>
        <v>524288</v>
      </c>
      <c r="B23" s="7">
        <f t="shared" si="4"/>
        <v>3.4332275390625001E-6</v>
      </c>
      <c r="C23" s="7">
        <f t="shared" si="5"/>
        <v>6.866455078125E-5</v>
      </c>
      <c r="D23" s="10">
        <f t="shared" si="6"/>
        <v>6.866455078125E-4</v>
      </c>
      <c r="E23" s="7">
        <f t="shared" si="7"/>
        <v>72818.100138077993</v>
      </c>
      <c r="F23" s="7">
        <f t="shared" si="8"/>
        <v>72824.444626090903</v>
      </c>
      <c r="G23" s="7">
        <f t="shared" si="9"/>
        <v>72884.459699787025</v>
      </c>
    </row>
    <row r="24" spans="1:7" ht="15.75" thickBot="1">
      <c r="A24" s="11">
        <f t="shared" si="3"/>
        <v>1048576</v>
      </c>
      <c r="B24" s="12">
        <f t="shared" si="4"/>
        <v>1.71661376953125E-6</v>
      </c>
      <c r="C24" s="12">
        <f t="shared" si="5"/>
        <v>3.4332275390625E-5</v>
      </c>
      <c r="D24" s="13">
        <f t="shared" si="6"/>
        <v>3.4332275390625E-4</v>
      </c>
      <c r="E24" s="12">
        <f t="shared" si="7"/>
        <v>145635.72016322528</v>
      </c>
      <c r="F24" s="12">
        <f t="shared" si="8"/>
        <v>145642.22252741197</v>
      </c>
      <c r="G24" s="12">
        <f t="shared" si="9"/>
        <v>145702.22985902813</v>
      </c>
    </row>
    <row r="40" spans="1:2">
      <c r="A40" s="1"/>
      <c r="B40" s="1"/>
    </row>
  </sheetData>
  <mergeCells count="6">
    <mergeCell ref="I3:K3"/>
    <mergeCell ref="B3:D3"/>
    <mergeCell ref="B2:G2"/>
    <mergeCell ref="A3:A4"/>
    <mergeCell ref="A1:G1"/>
    <mergeCell ref="E3:G3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Effective clean flow rate Fig1c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Wei Jia</cp:lastModifiedBy>
  <dcterms:created xsi:type="dcterms:W3CDTF">2022-01-03T06:11:38Z</dcterms:created>
  <dcterms:modified xsi:type="dcterms:W3CDTF">2025-10-02T11:48:11Z</dcterms:modified>
</cp:coreProperties>
</file>